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38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N9" i="1" l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19" i="1"/>
  <c r="N10" i="1"/>
  <c r="N8" i="1"/>
  <c r="N7" i="1"/>
  <c r="N20" i="1" l="1"/>
  <c r="N19" i="1"/>
  <c r="N33" i="1"/>
  <c r="N31" i="1"/>
  <c r="N29" i="1"/>
  <c r="N27" i="1"/>
  <c r="N25" i="1"/>
  <c r="N23" i="1"/>
  <c r="N21" i="1"/>
  <c r="N34" i="1"/>
  <c r="N32" i="1"/>
  <c r="N30" i="1"/>
  <c r="N28" i="1"/>
  <c r="N26" i="1"/>
  <c r="N24" i="1"/>
  <c r="N22" i="1"/>
  <c r="B11" i="1"/>
  <c r="K11" i="1" s="1"/>
  <c r="B18" i="1"/>
  <c r="K10" i="1"/>
  <c r="J10" i="1"/>
  <c r="I10" i="1"/>
  <c r="H10" i="1"/>
  <c r="K9" i="1"/>
  <c r="J9" i="1"/>
  <c r="I9" i="1"/>
  <c r="H9" i="1"/>
  <c r="K8" i="1"/>
  <c r="J8" i="1"/>
  <c r="I8" i="1"/>
  <c r="H8" i="1"/>
  <c r="K7" i="1"/>
  <c r="J7" i="1"/>
  <c r="I7" i="1"/>
  <c r="H7" i="1"/>
  <c r="F11" i="1"/>
  <c r="F8" i="1"/>
  <c r="F9" i="1"/>
  <c r="F10" i="1"/>
  <c r="F7" i="1"/>
  <c r="K6" i="1"/>
  <c r="J6" i="1"/>
  <c r="I6" i="1"/>
  <c r="H6" i="1"/>
  <c r="G6" i="1"/>
  <c r="J11" i="1" l="1"/>
  <c r="I11" i="1"/>
  <c r="G15" i="1" s="1"/>
  <c r="I15" i="1"/>
  <c r="H15" i="1"/>
  <c r="J15" i="1" l="1"/>
  <c r="D33" i="1" s="1"/>
  <c r="K15" i="1"/>
  <c r="D29" i="1"/>
  <c r="C31" i="1" l="1"/>
  <c r="C23" i="1"/>
  <c r="C30" i="1"/>
  <c r="C19" i="1"/>
  <c r="C27" i="1"/>
  <c r="C34" i="1"/>
  <c r="C26" i="1"/>
  <c r="C22" i="1"/>
  <c r="D19" i="1"/>
  <c r="D22" i="1"/>
  <c r="D21" i="1"/>
  <c r="D25" i="1"/>
  <c r="D26" i="1"/>
  <c r="D30" i="1"/>
  <c r="D20" i="1"/>
  <c r="C33" i="1"/>
  <c r="C29" i="1"/>
  <c r="C25" i="1"/>
  <c r="C21" i="1"/>
  <c r="C32" i="1"/>
  <c r="C28" i="1"/>
  <c r="C24" i="1"/>
  <c r="C20" i="1"/>
  <c r="D32" i="1"/>
  <c r="D31" i="1"/>
  <c r="D27" i="1"/>
  <c r="D23" i="1"/>
  <c r="D34" i="1"/>
  <c r="D28" i="1"/>
  <c r="D24" i="1"/>
</calcChain>
</file>

<file path=xl/sharedStrings.xml><?xml version="1.0" encoding="utf-8"?>
<sst xmlns="http://schemas.openxmlformats.org/spreadsheetml/2006/main" count="39" uniqueCount="32">
  <si>
    <t>Punkt 1</t>
  </si>
  <si>
    <t>Punkt 2</t>
  </si>
  <si>
    <t>Punkt 3</t>
  </si>
  <si>
    <t>x</t>
  </si>
  <si>
    <t>f(x)</t>
  </si>
  <si>
    <t>f'(x)</t>
  </si>
  <si>
    <t>Minimum</t>
  </si>
  <si>
    <t>A</t>
  </si>
  <si>
    <t>B</t>
  </si>
  <si>
    <t>C</t>
  </si>
  <si>
    <t>D</t>
  </si>
  <si>
    <t>E</t>
  </si>
  <si>
    <t>Lösung</t>
  </si>
  <si>
    <t>Ableitung</t>
  </si>
  <si>
    <t>Vorgaben</t>
  </si>
  <si>
    <t>Kontrolle</t>
  </si>
  <si>
    <t>p(x)</t>
  </si>
  <si>
    <t>p'(x)</t>
  </si>
  <si>
    <t>Quellen</t>
  </si>
  <si>
    <t>Lösen von linearen Gleichungssystemen in Excel als Matrix</t>
  </si>
  <si>
    <t>Excelformeln: Lösen eines linearen Gleichungssystems</t>
  </si>
  <si>
    <t>Polynom mit Vorgabe des Minimums</t>
  </si>
  <si>
    <t>"Normales" Polynom</t>
  </si>
  <si>
    <t>Chart Trendline Formulas</t>
  </si>
  <si>
    <t>=Trendlinien-Koeffizienten</t>
  </si>
  <si>
    <t>q(x)=A+B*x+C*x^2+D*x^3</t>
  </si>
  <si>
    <t>q(x)</t>
  </si>
  <si>
    <t>Grad+1</t>
  </si>
  <si>
    <t>Polynome und Trendlinien in Excel</t>
  </si>
  <si>
    <t>David Heinze</t>
  </si>
  <si>
    <t>dh@exergie100.de</t>
  </si>
  <si>
    <t>http://exergie100.de/2012/11/polynome-und-trendlinien-in-excel/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</si>
</sst>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B2B2B2"/>
      </left>
      <right/>
      <top style="thick">
        <color theme="4" tint="0.499984740745262"/>
      </top>
      <bottom style="thin">
        <color rgb="FFB2B2B2"/>
      </bottom>
      <diagonal/>
    </border>
    <border>
      <left/>
      <right style="thin">
        <color rgb="FFB2B2B2"/>
      </right>
      <top style="thick">
        <color theme="4" tint="0.49998474074526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4" applyNumberFormat="0" applyAlignment="0" applyProtection="0"/>
    <xf numFmtId="0" fontId="6" fillId="3" borderId="4" applyNumberFormat="0" applyAlignment="0" applyProtection="0"/>
    <xf numFmtId="0" fontId="1" fillId="4" borderId="5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2" xfId="2"/>
    <xf numFmtId="0" fontId="4" fillId="0" borderId="3" xfId="3"/>
    <xf numFmtId="0" fontId="4" fillId="0" borderId="0" xfId="4"/>
    <xf numFmtId="0" fontId="5" fillId="2" borderId="4" xfId="5"/>
    <xf numFmtId="0" fontId="0" fillId="4" borderId="5" xfId="7" applyFont="1"/>
    <xf numFmtId="0" fontId="7" fillId="3" borderId="4" xfId="6" applyFont="1"/>
    <xf numFmtId="0" fontId="8" fillId="0" borderId="0" xfId="8"/>
    <xf numFmtId="0" fontId="5" fillId="2" borderId="7" xfId="5" applyBorder="1"/>
    <xf numFmtId="0" fontId="5" fillId="2" borderId="8" xfId="5" applyBorder="1"/>
    <xf numFmtId="0" fontId="0" fillId="0" borderId="6" xfId="0" applyBorder="1"/>
    <xf numFmtId="0" fontId="1" fillId="4" borderId="5" xfId="7"/>
    <xf numFmtId="0" fontId="3" fillId="0" borderId="2" xfId="2" applyAlignment="1">
      <alignment horizontal="center"/>
    </xf>
    <xf numFmtId="0" fontId="9" fillId="0" borderId="0" xfId="9"/>
    <xf numFmtId="0" fontId="10" fillId="0" borderId="0" xfId="0" applyFont="1" applyAlignment="1">
      <alignment vertical="center"/>
    </xf>
    <xf numFmtId="0" fontId="0" fillId="4" borderId="9" xfId="7" applyFont="1" applyBorder="1" applyAlignment="1">
      <alignment horizontal="center"/>
    </xf>
    <xf numFmtId="0" fontId="0" fillId="4" borderId="10" xfId="7" applyFont="1" applyBorder="1" applyAlignment="1">
      <alignment horizontal="center"/>
    </xf>
    <xf numFmtId="0" fontId="8" fillId="4" borderId="11" xfId="8" quotePrefix="1" applyFill="1" applyBorder="1" applyAlignment="1">
      <alignment horizontal="center"/>
    </xf>
    <xf numFmtId="0" fontId="8" fillId="4" borderId="12" xfId="8" applyFill="1" applyBorder="1" applyAlignment="1">
      <alignment horizontal="center"/>
    </xf>
    <xf numFmtId="0" fontId="2" fillId="0" borderId="1" xfId="1" applyAlignment="1">
      <alignment horizontal="center"/>
    </xf>
    <xf numFmtId="0" fontId="9" fillId="4" borderId="5" xfId="9" applyFill="1" applyBorder="1"/>
  </cellXfs>
  <cellStyles count="10">
    <cellStyle name="Berechnung" xfId="6" builtinId="22"/>
    <cellStyle name="Eingabe" xfId="5" builtinId="20"/>
    <cellStyle name="Erklärender Text" xfId="8" builtinId="53"/>
    <cellStyle name="Hyperlink" xfId="9" builtinId="8"/>
    <cellStyle name="Notiz" xfId="7" builtinId="10"/>
    <cellStyle name="Standard" xfId="0" builtinId="0"/>
    <cellStyle name="Überschrift 1" xfId="1" builtinId="16"/>
    <cellStyle name="Überschrift 2" xfId="2" builtinId="17"/>
    <cellStyle name="Überschrift 3" xfId="3" builtinId="18"/>
    <cellStyle name="Überschrift 4" xfId="4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Tabelle1!$A$4</c:f>
              <c:strCache>
                <c:ptCount val="1"/>
                <c:pt idx="0">
                  <c:v>Vorgaben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4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Tabelle1!$B$7:$B$10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</c:numCache>
            </c:numRef>
          </c:xVal>
          <c:yVal>
            <c:numRef>
              <c:f>Tabelle1!$C$7:$C$10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17408"/>
        <c:axId val="59644160"/>
      </c:scatterChart>
      <c:scatterChart>
        <c:scatterStyle val="smoothMarker"/>
        <c:varyColors val="0"/>
        <c:ser>
          <c:idx val="1"/>
          <c:order val="1"/>
          <c:tx>
            <c:strRef>
              <c:f>Tabelle1!$F$4</c:f>
              <c:strCache>
                <c:ptCount val="1"/>
                <c:pt idx="0">
                  <c:v>Polynom mit Vorgabe des Minimums</c:v>
                </c:pt>
              </c:strCache>
            </c:strRef>
          </c:tx>
          <c:marker>
            <c:symbol val="none"/>
          </c:marker>
          <c:xVal>
            <c:numRef>
              <c:f>Tabelle1!$B$19:$B$34</c:f>
              <c:numCache>
                <c:formatCode>General</c:formatCode>
                <c:ptCount val="1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</c:numCache>
            </c:numRef>
          </c:xVal>
          <c:yVal>
            <c:numRef>
              <c:f>Tabelle1!$C$19:$C$34</c:f>
              <c:numCache>
                <c:formatCode>General</c:formatCode>
                <c:ptCount val="16"/>
                <c:pt idx="0">
                  <c:v>2.0000000000000018</c:v>
                </c:pt>
                <c:pt idx="1">
                  <c:v>3.3328000000000011</c:v>
                </c:pt>
                <c:pt idx="2">
                  <c:v>3.8928000000000003</c:v>
                </c:pt>
                <c:pt idx="3">
                  <c:v>3.9007999999999998</c:v>
                </c:pt>
                <c:pt idx="4">
                  <c:v>3.5487999999999982</c:v>
                </c:pt>
                <c:pt idx="5">
                  <c:v>2.9999999999999991</c:v>
                </c:pt>
                <c:pt idx="6">
                  <c:v>2.3887999999999989</c:v>
                </c:pt>
                <c:pt idx="7">
                  <c:v>1.8207999999999975</c:v>
                </c:pt>
                <c:pt idx="8">
                  <c:v>1.372799999999998</c:v>
                </c:pt>
                <c:pt idx="9">
                  <c:v>1.0927999999999995</c:v>
                </c:pt>
                <c:pt idx="10">
                  <c:v>1</c:v>
                </c:pt>
                <c:pt idx="11">
                  <c:v>1.084800000000012</c:v>
                </c:pt>
                <c:pt idx="12">
                  <c:v>1.3088000000000086</c:v>
                </c:pt>
                <c:pt idx="13">
                  <c:v>1.6048000000000116</c:v>
                </c:pt>
                <c:pt idx="14">
                  <c:v>1.8768000000000029</c:v>
                </c:pt>
                <c:pt idx="15">
                  <c:v>2.0000000000000284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Tabelle1!$M$4</c:f>
              <c:strCache>
                <c:ptCount val="1"/>
                <c:pt idx="0">
                  <c:v>"Normales" Polynom</c:v>
                </c:pt>
              </c:strCache>
            </c:strRef>
          </c:tx>
          <c:marker>
            <c:symbol val="none"/>
          </c:marker>
          <c:xVal>
            <c:numRef>
              <c:f>Tabelle1!$M$19:$M$34</c:f>
              <c:numCache>
                <c:formatCode>General</c:formatCode>
                <c:ptCount val="1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</c:numCache>
            </c:numRef>
          </c:xVal>
          <c:yVal>
            <c:numRef>
              <c:f>Tabelle1!$N$19:$N$34</c:f>
              <c:numCache>
                <c:formatCode>General</c:formatCode>
                <c:ptCount val="16"/>
                <c:pt idx="0">
                  <c:v>2</c:v>
                </c:pt>
                <c:pt idx="1">
                  <c:v>2.7279999999999989</c:v>
                </c:pt>
                <c:pt idx="2">
                  <c:v>3.1439999999999984</c:v>
                </c:pt>
                <c:pt idx="3">
                  <c:v>3.2959999999999985</c:v>
                </c:pt>
                <c:pt idx="4">
                  <c:v>3.2319999999999971</c:v>
                </c:pt>
                <c:pt idx="5">
                  <c:v>2.9999999999999982</c:v>
                </c:pt>
                <c:pt idx="6">
                  <c:v>2.6479999999999979</c:v>
                </c:pt>
                <c:pt idx="7">
                  <c:v>2.2239999999999993</c:v>
                </c:pt>
                <c:pt idx="8">
                  <c:v>1.7759999999999962</c:v>
                </c:pt>
                <c:pt idx="9">
                  <c:v>1.3519999999999994</c:v>
                </c:pt>
                <c:pt idx="10">
                  <c:v>1.0000000000000009</c:v>
                </c:pt>
                <c:pt idx="11">
                  <c:v>0.76800000000000246</c:v>
                </c:pt>
                <c:pt idx="12">
                  <c:v>0.7040000000000024</c:v>
                </c:pt>
                <c:pt idx="13">
                  <c:v>0.8560000000000052</c:v>
                </c:pt>
                <c:pt idx="14">
                  <c:v>1.2720000000000056</c:v>
                </c:pt>
                <c:pt idx="15">
                  <c:v>2.0000000000000036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17408"/>
        <c:axId val="59644160"/>
      </c:scatterChart>
      <c:valAx>
        <c:axId val="60817408"/>
        <c:scaling>
          <c:orientation val="minMax"/>
          <c:max val="3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59644160"/>
        <c:crosses val="autoZero"/>
        <c:crossBetween val="midCat"/>
      </c:valAx>
      <c:valAx>
        <c:axId val="59644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0817408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11</xdr:col>
      <xdr:colOff>0</xdr:colOff>
      <xdr:row>30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preadsheetpage.com/index.php/tip/chart_trendline_formulas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excelformeln.de/formeln.html?welcher=156" TargetMode="External"/><Relationship Id="rId1" Type="http://schemas.openxmlformats.org/officeDocument/2006/relationships/hyperlink" Target="http://website.erhard-rainer.com/mathematik/lineare-gleichungssysteme/lsen-von-gleichungssystemen-in-excel-als-matri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exergie100.de/2012/11/polynome-und-trendlinien-in-excel/" TargetMode="External"/><Relationship Id="rId4" Type="http://schemas.openxmlformats.org/officeDocument/2006/relationships/hyperlink" Target="mailto:dh@exergie100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Q8" sqref="Q8"/>
    </sheetView>
  </sheetViews>
  <sheetFormatPr baseColWidth="10" defaultRowHeight="15" x14ac:dyDescent="0.25"/>
  <cols>
    <col min="1" max="1" width="9.7109375" bestFit="1" customWidth="1"/>
    <col min="2" max="2" width="4.7109375" customWidth="1"/>
    <col min="3" max="3" width="7" bestFit="1" customWidth="1"/>
    <col min="4" max="4" width="4.7109375" bestFit="1" customWidth="1"/>
    <col min="5" max="5" width="3.7109375" customWidth="1"/>
    <col min="6" max="7" width="7.140625" bestFit="1" customWidth="1"/>
    <col min="8" max="8" width="12.7109375" bestFit="1" customWidth="1"/>
    <col min="9" max="9" width="12" bestFit="1" customWidth="1"/>
    <col min="10" max="10" width="12.7109375" bestFit="1" customWidth="1"/>
    <col min="11" max="11" width="12" bestFit="1" customWidth="1"/>
    <col min="12" max="12" width="5.7109375" customWidth="1"/>
    <col min="13" max="13" width="12.42578125" bestFit="1" customWidth="1"/>
  </cols>
  <sheetData>
    <row r="1" spans="1:14" ht="20.25" thickBot="1" x14ac:dyDescent="0.35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.75" thickTop="1" x14ac:dyDescent="0.25">
      <c r="A2" s="5" t="s">
        <v>29</v>
      </c>
      <c r="B2" s="5"/>
      <c r="C2" s="5"/>
      <c r="D2" s="20" t="s">
        <v>30</v>
      </c>
      <c r="E2" s="5"/>
      <c r="F2" s="5"/>
      <c r="G2" s="5"/>
      <c r="H2" s="20" t="s">
        <v>31</v>
      </c>
      <c r="I2" s="5"/>
      <c r="J2" s="5"/>
      <c r="K2" s="5"/>
      <c r="L2" s="5"/>
      <c r="M2" s="5"/>
      <c r="N2" s="5"/>
    </row>
    <row r="4" spans="1:14" ht="18" thickBot="1" x14ac:dyDescent="0.35">
      <c r="A4" s="12" t="s">
        <v>14</v>
      </c>
      <c r="B4" s="12"/>
      <c r="C4" s="12"/>
      <c r="D4" s="12"/>
      <c r="F4" s="12" t="s">
        <v>21</v>
      </c>
      <c r="G4" s="12"/>
      <c r="H4" s="12"/>
      <c r="I4" s="12"/>
      <c r="J4" s="12"/>
      <c r="K4" s="12"/>
      <c r="M4" s="12" t="s">
        <v>22</v>
      </c>
      <c r="N4" s="12"/>
    </row>
    <row r="5" spans="1:14" ht="15.75" thickTop="1" x14ac:dyDescent="0.25">
      <c r="G5" s="7">
        <v>0</v>
      </c>
      <c r="H5" s="7">
        <v>1</v>
      </c>
      <c r="I5" s="7">
        <v>2</v>
      </c>
      <c r="J5" s="7">
        <v>3</v>
      </c>
      <c r="K5" s="7">
        <v>4</v>
      </c>
      <c r="M5" s="15" t="s">
        <v>25</v>
      </c>
      <c r="N5" s="16"/>
    </row>
    <row r="6" spans="1:14" ht="15.75" thickBot="1" x14ac:dyDescent="0.3">
      <c r="A6" s="2"/>
      <c r="B6" s="2" t="s">
        <v>3</v>
      </c>
      <c r="C6" s="2" t="s">
        <v>4</v>
      </c>
      <c r="D6" s="2" t="s">
        <v>5</v>
      </c>
      <c r="F6" s="2" t="s">
        <v>16</v>
      </c>
      <c r="G6" s="2" t="str">
        <f>"x^"&amp;G5</f>
        <v>x^0</v>
      </c>
      <c r="H6" s="2" t="str">
        <f t="shared" ref="H6:K6" si="0">"x^"&amp;H5</f>
        <v>x^1</v>
      </c>
      <c r="I6" s="2" t="str">
        <f t="shared" si="0"/>
        <v>x^2</v>
      </c>
      <c r="J6" s="2" t="str">
        <f t="shared" si="0"/>
        <v>x^3</v>
      </c>
      <c r="K6" s="2" t="str">
        <f t="shared" si="0"/>
        <v>x^4</v>
      </c>
      <c r="M6" s="17" t="s">
        <v>24</v>
      </c>
      <c r="N6" s="18"/>
    </row>
    <row r="7" spans="1:14" x14ac:dyDescent="0.25">
      <c r="A7" s="11" t="s">
        <v>0</v>
      </c>
      <c r="B7" s="4">
        <v>1</v>
      </c>
      <c r="C7" s="4">
        <v>3</v>
      </c>
      <c r="D7" s="4"/>
      <c r="F7">
        <f>C7</f>
        <v>3</v>
      </c>
      <c r="G7">
        <v>1</v>
      </c>
      <c r="H7">
        <f>$B7^H$5</f>
        <v>1</v>
      </c>
      <c r="I7">
        <f>$B7^I$5</f>
        <v>1</v>
      </c>
      <c r="J7">
        <f>$B7^J$5</f>
        <v>1</v>
      </c>
      <c r="K7">
        <f>$B7^K$5</f>
        <v>1</v>
      </c>
      <c r="M7" t="s">
        <v>10</v>
      </c>
      <c r="N7" s="14">
        <f>INDEX(LINEST($C$7:$C$10,$B$7:$B$10^{1,2,3}),1)</f>
        <v>0.99999999999999989</v>
      </c>
    </row>
    <row r="8" spans="1:14" x14ac:dyDescent="0.25">
      <c r="A8" s="11" t="s">
        <v>1</v>
      </c>
      <c r="B8" s="4">
        <v>3</v>
      </c>
      <c r="C8" s="4">
        <v>2</v>
      </c>
      <c r="D8" s="4"/>
      <c r="F8">
        <f t="shared" ref="F8:F10" si="1">C8</f>
        <v>2</v>
      </c>
      <c r="G8">
        <v>1</v>
      </c>
      <c r="H8">
        <f>$B8^H$5</f>
        <v>3</v>
      </c>
      <c r="I8">
        <f>$B8^I$5</f>
        <v>9</v>
      </c>
      <c r="J8">
        <f>$B8^J$5</f>
        <v>27</v>
      </c>
      <c r="K8">
        <f>$B8^K$5</f>
        <v>81</v>
      </c>
      <c r="M8" t="s">
        <v>9</v>
      </c>
      <c r="N8" s="14">
        <f>INDEX(LINEST($C$7:$C$10,$B$7:$B$10^{1,2,3}),1,2)</f>
        <v>-4.4999999999999973</v>
      </c>
    </row>
    <row r="9" spans="1:14" x14ac:dyDescent="0.25">
      <c r="A9" s="11" t="s">
        <v>2</v>
      </c>
      <c r="B9" s="4">
        <v>0</v>
      </c>
      <c r="C9" s="4">
        <v>2</v>
      </c>
      <c r="D9" s="4"/>
      <c r="F9">
        <f t="shared" si="1"/>
        <v>2</v>
      </c>
      <c r="G9">
        <v>1</v>
      </c>
      <c r="H9">
        <f>$B9^H$5</f>
        <v>0</v>
      </c>
      <c r="I9">
        <f>$B9^I$5</f>
        <v>0</v>
      </c>
      <c r="J9">
        <f>$B9^J$5</f>
        <v>0</v>
      </c>
      <c r="K9">
        <f>$B9^K$5</f>
        <v>0</v>
      </c>
      <c r="M9" t="s">
        <v>8</v>
      </c>
      <c r="N9" s="14">
        <f>INDEX(LINEST($C$7:$C$10,$B$7:$B$10^{1,2,3}),1,3)</f>
        <v>4.4999999999999956</v>
      </c>
    </row>
    <row r="10" spans="1:14" x14ac:dyDescent="0.25">
      <c r="A10" s="11" t="s">
        <v>6</v>
      </c>
      <c r="B10" s="8">
        <v>2</v>
      </c>
      <c r="C10" s="8">
        <v>1</v>
      </c>
      <c r="D10" s="8"/>
      <c r="F10">
        <f t="shared" si="1"/>
        <v>1</v>
      </c>
      <c r="G10">
        <v>1</v>
      </c>
      <c r="H10">
        <f>$B10^H$5</f>
        <v>2</v>
      </c>
      <c r="I10">
        <f>$B10^I$5</f>
        <v>4</v>
      </c>
      <c r="J10">
        <f>$B10^J$5</f>
        <v>8</v>
      </c>
      <c r="K10">
        <f>$B10^K$5</f>
        <v>16</v>
      </c>
      <c r="M10" t="s">
        <v>7</v>
      </c>
      <c r="N10" s="14">
        <f>INDEX(LINEST($C$7:$C$10,$B$7:$B$10^{1,2,3}),1,4)</f>
        <v>2</v>
      </c>
    </row>
    <row r="11" spans="1:14" x14ac:dyDescent="0.25">
      <c r="A11" s="5" t="s">
        <v>13</v>
      </c>
      <c r="B11" s="9">
        <f>B10</f>
        <v>2</v>
      </c>
      <c r="C11" s="9"/>
      <c r="D11" s="9">
        <v>0</v>
      </c>
      <c r="E11" s="10"/>
      <c r="F11" s="10">
        <f>D11</f>
        <v>0</v>
      </c>
      <c r="G11" s="10">
        <v>0</v>
      </c>
      <c r="H11" s="10">
        <v>1</v>
      </c>
      <c r="I11" s="10">
        <f>I$5*$B11^(I$5-1)</f>
        <v>4</v>
      </c>
      <c r="J11" s="10">
        <f>J$5*$B11^(J$5-1)</f>
        <v>12</v>
      </c>
      <c r="K11" s="10">
        <f>K$5*$B11^(K$5-1)</f>
        <v>32</v>
      </c>
    </row>
    <row r="13" spans="1:14" x14ac:dyDescent="0.25">
      <c r="F13" s="5" t="s">
        <v>27</v>
      </c>
      <c r="G13" s="4">
        <v>5</v>
      </c>
    </row>
    <row r="14" spans="1:14" x14ac:dyDescent="0.25">
      <c r="G14" s="3" t="s">
        <v>7</v>
      </c>
      <c r="H14" s="3" t="s">
        <v>8</v>
      </c>
      <c r="I14" s="3" t="s">
        <v>9</v>
      </c>
      <c r="J14" s="3" t="s">
        <v>10</v>
      </c>
      <c r="K14" s="3" t="s">
        <v>11</v>
      </c>
    </row>
    <row r="15" spans="1:14" x14ac:dyDescent="0.25">
      <c r="F15" s="5" t="s">
        <v>12</v>
      </c>
      <c r="G15" s="6">
        <f ca="1">IF(COLUMN()-COLUMN($F$15)&gt;$G$13,"",INDEX(TRANSPOSE(MMULT(MINVERSE(OFFSET($G$7,,,$G$13,$G$13)),OFFSET($F$7,,,$G$13))),COLUMN()-COLUMN($F$15)))</f>
        <v>2.0000000000000018</v>
      </c>
      <c r="H15" s="6">
        <f ca="1">IF(COLUMN()-COLUMN($F$15)&gt;$G$13,"",INDEX(TRANSPOSE(MMULT(MINVERSE(OFFSET($G$7,,,$G$13,$G$13)),OFFSET($F$7,,,$G$13))),COLUMN()-COLUMN($F$15)))</f>
        <v>8.9999999999999964</v>
      </c>
      <c r="I15" s="6">
        <f ca="1">IF(COLUMN()-COLUMN($F$15)&gt;$G$13,"",INDEX(TRANSPOSE(MMULT(MINVERSE(OFFSET($G$7,,,$G$13,$G$13)),OFFSET($F$7,,,$G$13))),COLUMN()-COLUMN($F$15)))</f>
        <v>-12.75</v>
      </c>
      <c r="J15" s="6">
        <f ca="1">IF(COLUMN()-COLUMN($F$15)&gt;$G$13,"",INDEX(TRANSPOSE(MMULT(MINVERSE(OFFSET($G$7,,,$G$13,$G$13)),OFFSET($F$7,,,$G$13))),COLUMN()-COLUMN($F$15)))</f>
        <v>5.5000000000000009</v>
      </c>
      <c r="K15" s="6">
        <f ca="1">IF(COLUMN()-COLUMN($F$15)&gt;$G$13,"",INDEX(TRANSPOSE(MMULT(MINVERSE(OFFSET($G$7,,,$G$13,$G$13)),OFFSET($F$7,,,$G$13))),COLUMN()-COLUMN($F$15)))</f>
        <v>-0.75</v>
      </c>
    </row>
    <row r="17" spans="2:14" ht="18" thickBot="1" x14ac:dyDescent="0.35">
      <c r="B17" s="12" t="s">
        <v>15</v>
      </c>
      <c r="C17" s="12"/>
      <c r="D17" s="12"/>
      <c r="M17" s="12" t="s">
        <v>15</v>
      </c>
      <c r="N17" s="12"/>
    </row>
    <row r="18" spans="2:14" ht="16.5" thickTop="1" thickBot="1" x14ac:dyDescent="0.3">
      <c r="B18" s="2" t="str">
        <f>B6</f>
        <v>x</v>
      </c>
      <c r="C18" s="2" t="s">
        <v>16</v>
      </c>
      <c r="D18" s="2" t="s">
        <v>17</v>
      </c>
      <c r="M18" s="2" t="s">
        <v>3</v>
      </c>
      <c r="N18" s="2" t="s">
        <v>26</v>
      </c>
    </row>
    <row r="19" spans="2:14" x14ac:dyDescent="0.25">
      <c r="B19">
        <v>0</v>
      </c>
      <c r="C19">
        <f ca="1">$G$15+$H$15*B19+$I$15*B19^2+$J$15*B19^3+$K$15*B19^4</f>
        <v>2.0000000000000018</v>
      </c>
      <c r="D19">
        <f ca="1">$H$15+2*$I$15*B19+3*$J$15*B19^2+4*$K$15*B19^3</f>
        <v>8.9999999999999964</v>
      </c>
      <c r="M19">
        <f>B19</f>
        <v>0</v>
      </c>
      <c r="N19">
        <f>$N$10+$N$9*M19+$N$8*M19^2+$N$7*M19^3</f>
        <v>2</v>
      </c>
    </row>
    <row r="20" spans="2:14" x14ac:dyDescent="0.25">
      <c r="B20">
        <v>0.2</v>
      </c>
      <c r="C20">
        <f t="shared" ref="C20:C34" ca="1" si="2">$G$15+$H$15*B20+$I$15*B20^2+$J$15*B20^3+$K$15*B20^4</f>
        <v>3.3328000000000011</v>
      </c>
      <c r="D20">
        <f t="shared" ref="D20:D34" ca="1" si="3">$H$15+2*$I$15*B20+3*$J$15*B20^2+4*$K$15*B20^3</f>
        <v>4.535999999999996</v>
      </c>
      <c r="M20">
        <f t="shared" ref="M20:M34" si="4">B20</f>
        <v>0.2</v>
      </c>
      <c r="N20">
        <f t="shared" ref="N20:N34" si="5">$N$10+$N$9*M20+$N$8*M20^2+$N$7*M20^3</f>
        <v>2.7279999999999989</v>
      </c>
    </row>
    <row r="21" spans="2:14" x14ac:dyDescent="0.25">
      <c r="B21">
        <v>0.4</v>
      </c>
      <c r="C21">
        <f t="shared" ca="1" si="2"/>
        <v>3.8928000000000003</v>
      </c>
      <c r="D21">
        <f t="shared" ca="1" si="3"/>
        <v>1.2479999999999962</v>
      </c>
      <c r="M21">
        <f t="shared" si="4"/>
        <v>0.4</v>
      </c>
      <c r="N21">
        <f t="shared" si="5"/>
        <v>3.1439999999999984</v>
      </c>
    </row>
    <row r="22" spans="2:14" x14ac:dyDescent="0.25">
      <c r="B22">
        <v>0.6</v>
      </c>
      <c r="C22">
        <f t="shared" ca="1" si="2"/>
        <v>3.9007999999999998</v>
      </c>
      <c r="D22">
        <f t="shared" ca="1" si="3"/>
        <v>-1.0080000000000013</v>
      </c>
      <c r="M22">
        <f t="shared" si="4"/>
        <v>0.6</v>
      </c>
      <c r="N22">
        <f t="shared" si="5"/>
        <v>3.2959999999999985</v>
      </c>
    </row>
    <row r="23" spans="2:14" x14ac:dyDescent="0.25">
      <c r="B23">
        <v>0.8</v>
      </c>
      <c r="C23">
        <f t="shared" ca="1" si="2"/>
        <v>3.5487999999999982</v>
      </c>
      <c r="D23">
        <f t="shared" ca="1" si="3"/>
        <v>-2.3760000000000021</v>
      </c>
      <c r="M23">
        <f t="shared" si="4"/>
        <v>0.8</v>
      </c>
      <c r="N23">
        <f t="shared" si="5"/>
        <v>3.2319999999999971</v>
      </c>
    </row>
    <row r="24" spans="2:14" x14ac:dyDescent="0.25">
      <c r="B24">
        <v>1</v>
      </c>
      <c r="C24">
        <f t="shared" ca="1" si="2"/>
        <v>2.9999999999999991</v>
      </c>
      <c r="D24">
        <f t="shared" ca="1" si="3"/>
        <v>-3</v>
      </c>
      <c r="M24">
        <f t="shared" si="4"/>
        <v>1</v>
      </c>
      <c r="N24">
        <f t="shared" si="5"/>
        <v>2.9999999999999982</v>
      </c>
    </row>
    <row r="25" spans="2:14" x14ac:dyDescent="0.25">
      <c r="B25">
        <v>1.2</v>
      </c>
      <c r="C25">
        <f t="shared" ca="1" si="2"/>
        <v>2.3887999999999989</v>
      </c>
      <c r="D25">
        <f t="shared" ca="1" si="3"/>
        <v>-3.0239999999999965</v>
      </c>
      <c r="M25">
        <f t="shared" si="4"/>
        <v>1.2</v>
      </c>
      <c r="N25">
        <f t="shared" si="5"/>
        <v>2.6479999999999979</v>
      </c>
    </row>
    <row r="26" spans="2:14" x14ac:dyDescent="0.25">
      <c r="B26">
        <v>1.4</v>
      </c>
      <c r="C26">
        <f t="shared" ca="1" si="2"/>
        <v>1.8207999999999975</v>
      </c>
      <c r="D26">
        <f t="shared" ca="1" si="3"/>
        <v>-2.5919999999999934</v>
      </c>
      <c r="M26">
        <f t="shared" si="4"/>
        <v>1.4</v>
      </c>
      <c r="N26">
        <f t="shared" si="5"/>
        <v>2.2239999999999993</v>
      </c>
    </row>
    <row r="27" spans="2:14" x14ac:dyDescent="0.25">
      <c r="B27">
        <v>1.6</v>
      </c>
      <c r="C27">
        <f t="shared" ca="1" si="2"/>
        <v>1.372799999999998</v>
      </c>
      <c r="D27">
        <f t="shared" ca="1" si="3"/>
        <v>-1.8479999999999954</v>
      </c>
      <c r="M27">
        <f t="shared" si="4"/>
        <v>1.6</v>
      </c>
      <c r="N27">
        <f t="shared" si="5"/>
        <v>1.7759999999999962</v>
      </c>
    </row>
    <row r="28" spans="2:14" x14ac:dyDescent="0.25">
      <c r="B28">
        <v>1.8</v>
      </c>
      <c r="C28">
        <f t="shared" ca="1" si="2"/>
        <v>1.0927999999999995</v>
      </c>
      <c r="D28">
        <f t="shared" ca="1" si="3"/>
        <v>-0.93599999999999284</v>
      </c>
      <c r="M28">
        <f t="shared" si="4"/>
        <v>1.8</v>
      </c>
      <c r="N28">
        <f t="shared" si="5"/>
        <v>1.3519999999999994</v>
      </c>
    </row>
    <row r="29" spans="2:14" x14ac:dyDescent="0.25">
      <c r="B29">
        <v>2</v>
      </c>
      <c r="C29">
        <f t="shared" ca="1" si="2"/>
        <v>1</v>
      </c>
      <c r="D29">
        <f t="shared" ca="1" si="3"/>
        <v>0</v>
      </c>
      <c r="M29">
        <f t="shared" si="4"/>
        <v>2</v>
      </c>
      <c r="N29">
        <f t="shared" si="5"/>
        <v>1.0000000000000009</v>
      </c>
    </row>
    <row r="30" spans="2:14" x14ac:dyDescent="0.25">
      <c r="B30">
        <v>2.2000000000000002</v>
      </c>
      <c r="C30">
        <f t="shared" ca="1" si="2"/>
        <v>1.084800000000012</v>
      </c>
      <c r="D30">
        <f t="shared" ca="1" si="3"/>
        <v>0.81600000000000961</v>
      </c>
      <c r="M30">
        <f t="shared" si="4"/>
        <v>2.2000000000000002</v>
      </c>
      <c r="N30">
        <f t="shared" si="5"/>
        <v>0.76800000000000246</v>
      </c>
    </row>
    <row r="31" spans="2:14" x14ac:dyDescent="0.25">
      <c r="B31">
        <v>2.4</v>
      </c>
      <c r="C31">
        <f t="shared" ca="1" si="2"/>
        <v>1.3088000000000086</v>
      </c>
      <c r="D31">
        <f t="shared" ca="1" si="3"/>
        <v>1.3680000000000163</v>
      </c>
      <c r="M31">
        <f t="shared" si="4"/>
        <v>2.4</v>
      </c>
      <c r="N31">
        <f t="shared" si="5"/>
        <v>0.7040000000000024</v>
      </c>
    </row>
    <row r="32" spans="2:14" x14ac:dyDescent="0.25">
      <c r="B32">
        <v>2.6</v>
      </c>
      <c r="C32">
        <f t="shared" ca="1" si="2"/>
        <v>1.6048000000000116</v>
      </c>
      <c r="D32">
        <f t="shared" ca="1" si="3"/>
        <v>1.5120000000000289</v>
      </c>
      <c r="M32">
        <f t="shared" si="4"/>
        <v>2.6</v>
      </c>
      <c r="N32">
        <f t="shared" si="5"/>
        <v>0.8560000000000052</v>
      </c>
    </row>
    <row r="33" spans="1:14" x14ac:dyDescent="0.25">
      <c r="B33">
        <v>2.8</v>
      </c>
      <c r="C33">
        <f t="shared" ca="1" si="2"/>
        <v>1.8768000000000029</v>
      </c>
      <c r="D33">
        <f t="shared" ca="1" si="3"/>
        <v>1.1040000000000418</v>
      </c>
      <c r="M33">
        <f t="shared" si="4"/>
        <v>2.8</v>
      </c>
      <c r="N33">
        <f t="shared" si="5"/>
        <v>1.2720000000000056</v>
      </c>
    </row>
    <row r="34" spans="1:14" x14ac:dyDescent="0.25">
      <c r="B34">
        <v>3</v>
      </c>
      <c r="C34">
        <f t="shared" ca="1" si="2"/>
        <v>2.0000000000000284</v>
      </c>
      <c r="D34">
        <f t="shared" ca="1" si="3"/>
        <v>0</v>
      </c>
      <c r="M34">
        <f t="shared" si="4"/>
        <v>3</v>
      </c>
      <c r="N34">
        <f t="shared" si="5"/>
        <v>2.0000000000000036</v>
      </c>
    </row>
    <row r="36" spans="1:14" ht="18" thickBot="1" x14ac:dyDescent="0.35">
      <c r="A36" s="1" t="s">
        <v>18</v>
      </c>
    </row>
    <row r="37" spans="1:14" ht="15.75" thickTop="1" x14ac:dyDescent="0.25">
      <c r="A37" s="13" t="s">
        <v>19</v>
      </c>
    </row>
    <row r="38" spans="1:14" x14ac:dyDescent="0.25">
      <c r="A38" s="13" t="s">
        <v>20</v>
      </c>
    </row>
    <row r="39" spans="1:14" x14ac:dyDescent="0.25">
      <c r="A39" s="13" t="s">
        <v>23</v>
      </c>
    </row>
  </sheetData>
  <mergeCells count="8">
    <mergeCell ref="A1:N1"/>
    <mergeCell ref="A4:D4"/>
    <mergeCell ref="F4:K4"/>
    <mergeCell ref="B17:D17"/>
    <mergeCell ref="M5:N5"/>
    <mergeCell ref="M6:N6"/>
    <mergeCell ref="M17:N17"/>
    <mergeCell ref="M4:N4"/>
  </mergeCells>
  <hyperlinks>
    <hyperlink ref="A37" r:id="rId1"/>
    <hyperlink ref="A38" r:id="rId2"/>
    <hyperlink ref="A39" r:id="rId3"/>
    <hyperlink ref="D2" r:id="rId4"/>
    <hyperlink ref="H2" r:id="rId5"/>
  </hyperlinks>
  <pageMargins left="0.7" right="0.7" top="0.78740157499999996" bottom="0.78740157499999996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netzgeWEBe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Heinze</dc:creator>
  <cp:lastModifiedBy>David Heinze</cp:lastModifiedBy>
  <cp:lastPrinted>2012-11-29T11:51:23Z</cp:lastPrinted>
  <dcterms:created xsi:type="dcterms:W3CDTF">2012-11-29T10:11:03Z</dcterms:created>
  <dcterms:modified xsi:type="dcterms:W3CDTF">2012-11-29T11:55:39Z</dcterms:modified>
</cp:coreProperties>
</file>